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<sst xmlns="http://schemas.openxmlformats.org/spreadsheetml/2006/main" count="16" uniqueCount="16">
  <si>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</si>
  <si>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2023年老旧小区改造明细表</t>
  </si>
  <si>
    <t>序号</t>
  </si>
  <si>
    <t>小区名称</t>
  </si>
  <si>
    <t>主要改造内容及规模</t>
  </si>
  <si>
    <t>总投资</t>
  </si>
  <si>
    <t>福华园小区</t>
  </si>
  <si>
    <t>屋面防水2369.36㎡、屋面保温1459.07㎡，外墙保温11526.66㎡、外墙涂料11902.77㎡，更换雨水管450m，混凝土硬化1660.46㎡，拆、装屋顶太阳能热水器41个，拆安护窗1698.32㎡，外挂空调机拆除安装6个，大门更换13.25㎡，给水管更换138.7m，排水管更换137.2m，采暖管更换277.9m。</t>
  </si>
  <si>
    <t>和谐居小区</t>
  </si>
  <si>
    <t>屋面防水1695.24㎡、屋面保温560.55㎡，坡屋面防水1816.25㎡，坡屋面保温1816.25㎡，外墙保温8754.11㎡、外墙涂料9163.06㎡，更换雨水管1192.83m，混凝土硬化2818.75㎡，拆、装屋顶太阳能热水器129个，拆安护窗4596.98㎡，外挂空调机拆除安装45个，给水管更换271.1m，排水管更换247.8m，采暖管更换540.5m。</t>
  </si>
  <si>
    <t>明鑫小区</t>
  </si>
  <si>
    <t>屋面防水2047.60㎡、屋面保温1351.78㎡，外墙保温1816.98㎡、外墙涂料2096.47㎡，更换雨水管194.30m，混凝土硬化696㎡，拆、装屋顶太阳能热水器42个，拆安护窗685.04㎡，外挂空调机拆除安装11个，给水管更换229.6m，排水管更换51.2m，采暖管更换308.4m。</t>
  </si>
  <si>
    <t>玉泉花园小区</t>
  </si>
  <si>
    <t>屋面防水2450.16㎡、屋面保温2125㎡，坡屋面防水3927.85㎡，坡屋面保温3927.85㎡,更换雨水管2700m，混凝土硬化8483.03㎡，拆、装屋顶太阳能热水器298个，给水管更换568.83m，排水管更换752.7m，采暖管更换1281.4m。</t>
  </si>
  <si>
    <t>合计</t>
  </si>
  <si>
    <t>屋面防水8562.36㎡、屋面保温5496.40㎡，坡屋面防水5744.10㎡，坡屋面保温5744.10㎡，外墙保温22097.75㎡、外墙涂料23162.30㎡，更换雨水管4537.13m，混凝土硬化13657.74㎡，拆、装屋顶太阳能热水器510个，拆安护窗6980.34㎡，外挂空调机拆除安装62个，大门更换13.25㎡，给水管更换1208.23m，排水管更换1161.9m，采暖管更换2408.2m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</si>
</sst>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30" zoomScaleNormal="130" topLeftCell="A2" workbookViewId="0">
      <selection activeCell="C6" sqref="C6"/>
    </sheetView>
  </sheetViews>
  <sheetFormatPr defaultColWidth="9" defaultRowHeight="13.5" outlineLevelRow="7"/>
  <cols>
    <col min="1" max="1" width="7.3" customWidth="1"/>
    <col min="2" max="2" width="18.2666666666667" customWidth="1"/>
    <col min="3" max="3" width="54.4166666666667" customWidth="1"/>
    <col min="4" max="4" width="13.9416666666667" customWidth="1"/>
    <col min="6" max="8" width="9.375"/>
    <col min="10" max="10" width="9.375"/>
  </cols>
  <sheetData>
    <row r="1" ht="25" customHeight="1" spans="1:1">
      <c r="A1" t="s">
        <v>0</v>
      </c>
    </row>
    <row r="2" ht="45" customHeight="1" spans="1:4">
      <c r="A2" s="1" t="s">
        <v>1</v>
      </c>
      <c r="B2" s="1"/>
      <c r="C2" s="1"/>
      <c r="D2" s="1"/>
    </row>
    <row r="3" ht="50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102" customHeight="1" spans="1:12">
      <c r="A4" s="2">
        <v>1</v>
      </c>
      <c r="B4" s="2" t="s">
        <v>6</v>
      </c>
      <c r="C4" s="3" t="s">
        <v>7</v>
      </c>
      <c r="D4" s="2">
        <v>430.53</v>
      </c>
      <c r="E4" s="4">
        <f>2086.08+1730.68+1888.86+3822.9</f>
        <v>9528.52</v>
      </c>
      <c r="F4" s="4">
        <f>1459.07+560.55+1351.78+2125</f>
        <v>5496.4</v>
      </c>
      <c r="G4" s="4">
        <f>11526.66+8754.11+1816.98</f>
        <v>22097.75</v>
      </c>
      <c r="H4" s="4">
        <f>11902.77+9163.06+2096.47+20703.73</f>
        <v>43866.03</v>
      </c>
      <c r="I4" s="4">
        <f>85.7+125.43+19.9+270</f>
        <v>501.03</v>
      </c>
      <c r="J4" s="4">
        <f>1660.46+2818.75+696+8483.03</f>
        <v>13658.24</v>
      </c>
      <c r="K4" s="4"/>
      <c r="L4" s="4"/>
    </row>
    <row r="5" ht="114" customHeight="1" spans="1:12">
      <c r="A5" s="2">
        <v>2</v>
      </c>
      <c r="B5" s="2" t="s">
        <v>8</v>
      </c>
      <c r="C5" s="3" t="s">
        <v>9</v>
      </c>
      <c r="D5" s="2">
        <v>448.74</v>
      </c>
      <c r="E5" s="4">
        <f>41+129+42+298</f>
        <v>510</v>
      </c>
      <c r="F5" s="4">
        <f>2946.9+5806.41+1086.91+19545.69</f>
        <v>29385.91</v>
      </c>
      <c r="G5" s="4">
        <f>6+11+45+76</f>
        <v>138</v>
      </c>
      <c r="H5" s="4"/>
      <c r="I5" s="4"/>
      <c r="J5" s="4"/>
      <c r="K5" s="4"/>
      <c r="L5" s="4"/>
    </row>
    <row r="6" ht="115" customHeight="1" spans="1:12">
      <c r="A6" s="2">
        <v>3</v>
      </c>
      <c r="B6" s="2" t="s">
        <v>10</v>
      </c>
      <c r="C6" s="3" t="s">
        <v>11</v>
      </c>
      <c r="D6" s="2">
        <v>146.43</v>
      </c>
      <c r="E6" s="4">
        <f>191+366+252+968</f>
        <v>1777</v>
      </c>
      <c r="F6" s="4">
        <f>281+363+138+728</f>
        <v>1510</v>
      </c>
      <c r="G6" s="4">
        <f>356+747+407+1568</f>
        <v>3078</v>
      </c>
      <c r="H6" s="4"/>
      <c r="I6" s="4"/>
      <c r="J6" s="4"/>
      <c r="K6" s="4"/>
      <c r="L6" s="4"/>
    </row>
    <row r="7" ht="104" customHeight="1" spans="1:12">
      <c r="A7" s="2">
        <v>4</v>
      </c>
      <c r="B7" s="2" t="s">
        <v>12</v>
      </c>
      <c r="C7" s="3" t="s">
        <v>13</v>
      </c>
      <c r="D7" s="2">
        <v>558.76</v>
      </c>
      <c r="E7" s="4"/>
      <c r="F7" s="4"/>
      <c r="G7" s="4"/>
      <c r="H7" s="4"/>
      <c r="I7" s="4"/>
      <c r="J7" s="4"/>
      <c r="K7" s="4"/>
      <c r="L7" s="4"/>
    </row>
    <row r="8" ht="99.75" spans="1:4">
      <c r="A8" s="5" t="s">
        <v>14</v>
      </c>
      <c r="B8" s="6"/>
      <c r="C8" s="3" t="s">
        <v>15</v>
      </c>
      <c r="D8" s="2">
        <f>SUM(D4:D7)</f>
        <v>1584.46</v>
      </c>
    </row>
  </sheetData>
  <mergeCells count="2">
    <mergeCell ref="A2:D2"/>
    <mergeCell ref="A8:B8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2023-05-21T03:45:00Z</dcterms:created>
  <dcterms:modified xsi:type="dcterms:W3CDTF">2023-07-05T10:53:36Z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03DD1D21F40F4B9DAB15F8298584AAE7_13</vt:lpwstr>
  </property>
  <property fmtid="{D5CDD505-2E9C-101B-9397-08002B2CF9AE}" pid="3" name="KSOProductBuildVer">
    <vt:lpwstr>2052-11.1.0.14309</vt:lpwstr>
  </property>
</Properties>
</file>